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8232" windowHeight="3168" activeTab="0"/>
  </bookViews>
  <sheets>
    <sheet name="Blad1" sheetId="1" r:id="rId1"/>
    <sheet name="Blad2" sheetId="2" r:id="rId2"/>
    <sheet name="Blad3" sheetId="3" r:id="rId3"/>
  </sheets>
  <definedNames/>
  <calcPr fullCalcOnLoad="1" fullPrecision="0"/>
</workbook>
</file>

<file path=xl/sharedStrings.xml><?xml version="1.0" encoding="utf-8"?>
<sst xmlns="http://schemas.openxmlformats.org/spreadsheetml/2006/main" count="47" uniqueCount="43">
  <si>
    <t>Laag</t>
  </si>
  <si>
    <t>Binnen</t>
  </si>
  <si>
    <t>Overgang bu.</t>
  </si>
  <si>
    <t>Overgang bi.</t>
  </si>
  <si>
    <t>Buiten</t>
  </si>
  <si>
    <t xml:space="preserve">Rc= </t>
  </si>
  <si>
    <t xml:space="preserve">RL= </t>
  </si>
  <si>
    <t>Nr.</t>
  </si>
  <si>
    <r>
      <t>∆T</t>
    </r>
    <r>
      <rPr>
        <b/>
        <sz val="8"/>
        <color indexed="8"/>
        <rFont val="Calibri"/>
        <family val="2"/>
      </rPr>
      <t>m</t>
    </r>
  </si>
  <si>
    <t>T (˚C)</t>
  </si>
  <si>
    <r>
      <t>P</t>
    </r>
    <r>
      <rPr>
        <sz val="8"/>
        <color indexed="8"/>
        <rFont val="Calibri"/>
        <family val="2"/>
      </rPr>
      <t>max</t>
    </r>
  </si>
  <si>
    <r>
      <t>P</t>
    </r>
    <r>
      <rPr>
        <b/>
        <sz val="8"/>
        <color indexed="8"/>
        <rFont val="Calibri"/>
        <family val="2"/>
      </rPr>
      <t>max</t>
    </r>
  </si>
  <si>
    <t>μ</t>
  </si>
  <si>
    <t>μ.d</t>
  </si>
  <si>
    <r>
      <t>∆P</t>
    </r>
    <r>
      <rPr>
        <b/>
        <sz val="8"/>
        <color indexed="8"/>
        <rFont val="Calibri"/>
        <family val="2"/>
      </rPr>
      <t>w</t>
    </r>
  </si>
  <si>
    <r>
      <t>P</t>
    </r>
    <r>
      <rPr>
        <b/>
        <sz val="8"/>
        <color indexed="8"/>
        <rFont val="Calibri"/>
        <family val="2"/>
      </rPr>
      <t>w</t>
    </r>
  </si>
  <si>
    <t>Uitgangspunten:</t>
  </si>
  <si>
    <r>
      <t>R</t>
    </r>
    <r>
      <rPr>
        <sz val="8"/>
        <color indexed="8"/>
        <rFont val="Calibri"/>
        <family val="2"/>
      </rPr>
      <t>overgang</t>
    </r>
  </si>
  <si>
    <r>
      <t xml:space="preserve">dikte </t>
    </r>
    <r>
      <rPr>
        <b/>
        <sz val="10"/>
        <color indexed="8"/>
        <rFont val="Calibri"/>
        <family val="2"/>
      </rPr>
      <t>(m)</t>
    </r>
  </si>
  <si>
    <r>
      <t xml:space="preserve">λ </t>
    </r>
    <r>
      <rPr>
        <b/>
        <sz val="10"/>
        <color indexed="8"/>
        <rFont val="Calibri"/>
        <family val="2"/>
      </rPr>
      <t>(W/m.K)</t>
    </r>
  </si>
  <si>
    <r>
      <t>R</t>
    </r>
    <r>
      <rPr>
        <b/>
        <sz val="8"/>
        <color indexed="8"/>
        <rFont val="Calibri"/>
        <family val="2"/>
      </rPr>
      <t>m</t>
    </r>
    <r>
      <rPr>
        <b/>
        <sz val="12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(m2.K/W)</t>
    </r>
  </si>
  <si>
    <t>Rel. vochtigh.</t>
  </si>
  <si>
    <t>Temp.</t>
  </si>
  <si>
    <t>Berekening:</t>
  </si>
  <si>
    <r>
      <t>m</t>
    </r>
    <r>
      <rPr>
        <sz val="11"/>
        <color indexed="8"/>
        <rFont val="Calibri"/>
        <family val="2"/>
      </rPr>
      <t>²K/W</t>
    </r>
  </si>
  <si>
    <t>verschil</t>
  </si>
  <si>
    <t>Pa</t>
  </si>
  <si>
    <r>
      <rPr>
        <b/>
        <sz val="11"/>
        <color indexed="8"/>
        <rFont val="Calibri"/>
        <family val="2"/>
      </rPr>
      <t>μ</t>
    </r>
    <r>
      <rPr>
        <sz val="11"/>
        <color theme="1"/>
        <rFont val="Calibri"/>
        <family val="2"/>
      </rPr>
      <t xml:space="preserve"> = Dampdiffusieweerstand (dampdoorlatendheidsfactor)</t>
    </r>
  </si>
  <si>
    <r>
      <t xml:space="preserve">μ.d </t>
    </r>
    <r>
      <rPr>
        <sz val="11"/>
        <color theme="1"/>
        <rFont val="Calibri"/>
        <family val="2"/>
      </rPr>
      <t>= dikte</t>
    </r>
    <r>
      <rPr>
        <b/>
        <sz val="11"/>
        <color indexed="8"/>
        <rFont val="Calibri"/>
        <family val="2"/>
      </rPr>
      <t xml:space="preserve"> x μ</t>
    </r>
  </si>
  <si>
    <r>
      <rPr>
        <b/>
        <sz val="11"/>
        <color indexed="8"/>
        <rFont val="Calibri"/>
        <family val="2"/>
      </rPr>
      <t>Rc</t>
    </r>
    <r>
      <rPr>
        <sz val="11"/>
        <color theme="1"/>
        <rFont val="Calibri"/>
        <family val="2"/>
      </rPr>
      <t xml:space="preserve"> = som Rm exclusief overgang bi. en bu.</t>
    </r>
  </si>
  <si>
    <r>
      <rPr>
        <b/>
        <sz val="11"/>
        <color indexed="8"/>
        <rFont val="Calibri"/>
        <family val="2"/>
      </rPr>
      <t>RL</t>
    </r>
    <r>
      <rPr>
        <sz val="11"/>
        <color theme="1"/>
        <rFont val="Calibri"/>
        <family val="2"/>
      </rPr>
      <t xml:space="preserve"> = som Rm</t>
    </r>
  </si>
  <si>
    <r>
      <rPr>
        <b/>
        <sz val="11"/>
        <color indexed="8"/>
        <rFont val="Calibri"/>
        <family val="2"/>
      </rPr>
      <t>Rm</t>
    </r>
    <r>
      <rPr>
        <sz val="11"/>
        <color theme="1"/>
        <rFont val="Calibri"/>
        <family val="2"/>
      </rPr>
      <t xml:space="preserve"> =  dikte / λ (W/m.K)</t>
    </r>
  </si>
  <si>
    <r>
      <rPr>
        <b/>
        <sz val="11"/>
        <color indexed="8"/>
        <rFont val="Calibri"/>
        <family val="2"/>
      </rPr>
      <t>∆Tm</t>
    </r>
    <r>
      <rPr>
        <sz val="11"/>
        <color theme="1"/>
        <rFont val="Calibri"/>
        <family val="2"/>
      </rPr>
      <t xml:space="preserve"> = ( Rm / RL ) x Temp verschil</t>
    </r>
  </si>
  <si>
    <r>
      <rPr>
        <b/>
        <sz val="12"/>
        <color indexed="8"/>
        <rFont val="Calibri"/>
        <family val="2"/>
      </rPr>
      <t>T (˚C)</t>
    </r>
    <r>
      <rPr>
        <sz val="12"/>
        <color indexed="8"/>
        <rFont val="Calibri"/>
        <family val="2"/>
      </rPr>
      <t xml:space="preserve"> = max.temp - ∆Tm</t>
    </r>
  </si>
  <si>
    <r>
      <rPr>
        <b/>
        <sz val="11"/>
        <color indexed="8"/>
        <rFont val="Calibri"/>
        <family val="2"/>
      </rPr>
      <t>∆Pw</t>
    </r>
    <r>
      <rPr>
        <sz val="11"/>
        <color theme="1"/>
        <rFont val="Calibri"/>
        <family val="2"/>
      </rPr>
      <t xml:space="preserve"> = μ.d / som μ.d x verschil Pmax</t>
    </r>
  </si>
  <si>
    <t>http://techniekvoorhbo.nl/binaries/content/assets/standaardsites/hbo-bouwkunde/bouwfysica/9006951264_tabellenbijlage_zw_low.pdf</t>
  </si>
  <si>
    <t>Berekening dampspanningslijn opdr. 2</t>
  </si>
  <si>
    <t>Berekening Rc, Rl en temperatuurverdeling spouwmuurconstructie opdr. 1</t>
  </si>
  <si>
    <r>
      <rPr>
        <b/>
        <sz val="11"/>
        <color indexed="8"/>
        <rFont val="Calibri"/>
        <family val="2"/>
      </rPr>
      <t>P max</t>
    </r>
    <r>
      <rPr>
        <sz val="11"/>
        <color theme="1"/>
        <rFont val="Calibri"/>
        <family val="2"/>
      </rPr>
      <t xml:space="preserve">. = waarde uit dampspanningstabel </t>
    </r>
    <r>
      <rPr>
        <sz val="11"/>
        <color indexed="10"/>
        <rFont val="Calibri"/>
        <family val="2"/>
      </rPr>
      <t>(teken deze in de constructie)</t>
    </r>
  </si>
  <si>
    <r>
      <rPr>
        <b/>
        <sz val="11"/>
        <color indexed="8"/>
        <rFont val="Calibri"/>
        <family val="2"/>
      </rPr>
      <t>Pw</t>
    </r>
    <r>
      <rPr>
        <sz val="11"/>
        <color theme="1"/>
        <rFont val="Calibri"/>
        <family val="2"/>
      </rPr>
      <t xml:space="preserve"> = pmax binnen - ∆Pw  </t>
    </r>
    <r>
      <rPr>
        <sz val="11"/>
        <color indexed="17"/>
        <rFont val="Calibri"/>
        <family val="2"/>
      </rPr>
      <t>(teken deze in de constructie)</t>
    </r>
  </si>
  <si>
    <t>Isolatie ( eps )</t>
  </si>
  <si>
    <t>OSB</t>
  </si>
  <si>
    <t>membraam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</si>
</sst>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0_-;_-* #,##0.000\-;_-* &quot;-&quot;??_-;_-@_-"/>
    <numFmt numFmtId="173" formatCode="_-* #,##0.0000_-;_-* #,##0.0000\-;_-* &quot;-&quot;??_-;_-@_-"/>
    <numFmt numFmtId="174" formatCode="0.000"/>
    <numFmt numFmtId="175" formatCode="0.0000"/>
    <numFmt numFmtId="176" formatCode="0.00000"/>
    <numFmt numFmtId="177" formatCode="0.000000"/>
    <numFmt numFmtId="178" formatCode="0.0"/>
    <numFmt numFmtId="179" formatCode="[$-413]dddd\ 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1"/>
      <color rgb="FFC0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6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left"/>
    </xf>
    <xf numFmtId="0" fontId="0" fillId="0" borderId="12" xfId="0" applyBorder="1" applyAlignment="1">
      <alignment/>
    </xf>
    <xf numFmtId="0" fontId="48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14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50" fillId="0" borderId="23" xfId="0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3" xfId="0" applyBorder="1" applyAlignment="1">
      <alignment horizontal="left"/>
    </xf>
    <xf numFmtId="0" fontId="48" fillId="0" borderId="19" xfId="0" applyFont="1" applyFill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1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0" fontId="0" fillId="0" borderId="0" xfId="0" applyFill="1" applyAlignment="1">
      <alignment/>
    </xf>
    <xf numFmtId="0" fontId="48" fillId="0" borderId="26" xfId="0" applyFont="1" applyFill="1" applyBorder="1" applyAlignment="1">
      <alignment horizontal="center"/>
    </xf>
    <xf numFmtId="178" fontId="0" fillId="0" borderId="27" xfId="0" applyNumberFormat="1" applyFill="1" applyBorder="1" applyAlignment="1">
      <alignment horizontal="center"/>
    </xf>
    <xf numFmtId="178" fontId="0" fillId="0" borderId="28" xfId="0" applyNumberFormat="1" applyFill="1" applyBorder="1" applyAlignment="1">
      <alignment horizontal="center"/>
    </xf>
    <xf numFmtId="178" fontId="0" fillId="0" borderId="29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43" fillId="33" borderId="30" xfId="0" applyFont="1" applyFill="1" applyBorder="1" applyAlignment="1">
      <alignment/>
    </xf>
    <xf numFmtId="0" fontId="48" fillId="33" borderId="19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18" xfId="0" applyFont="1" applyFill="1" applyBorder="1" applyAlignment="1">
      <alignment/>
    </xf>
    <xf numFmtId="0" fontId="48" fillId="33" borderId="22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50" fillId="33" borderId="17" xfId="0" applyFont="1" applyFill="1" applyBorder="1" applyAlignment="1">
      <alignment/>
    </xf>
    <xf numFmtId="174" fontId="0" fillId="33" borderId="12" xfId="46" applyNumberFormat="1" applyFont="1" applyFill="1" applyBorder="1" applyAlignment="1">
      <alignment/>
    </xf>
    <xf numFmtId="174" fontId="0" fillId="33" borderId="16" xfId="46" applyNumberFormat="1" applyFont="1" applyFill="1" applyBorder="1" applyAlignment="1">
      <alignment/>
    </xf>
    <xf numFmtId="174" fontId="0" fillId="33" borderId="32" xfId="46" applyNumberFormat="1" applyFont="1" applyFill="1" applyBorder="1" applyAlignment="1">
      <alignment/>
    </xf>
    <xf numFmtId="174" fontId="0" fillId="33" borderId="16" xfId="46" applyNumberFormat="1" applyFont="1" applyFill="1" applyBorder="1" applyAlignment="1">
      <alignment horizontal="center"/>
    </xf>
    <xf numFmtId="175" fontId="0" fillId="33" borderId="12" xfId="46" applyNumberFormat="1" applyFont="1" applyFill="1" applyBorder="1" applyAlignment="1">
      <alignment horizontal="center"/>
    </xf>
    <xf numFmtId="174" fontId="0" fillId="33" borderId="12" xfId="46" applyNumberFormat="1" applyFont="1" applyFill="1" applyBorder="1" applyAlignment="1">
      <alignment horizontal="center"/>
    </xf>
    <xf numFmtId="174" fontId="0" fillId="33" borderId="12" xfId="46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/>
    </xf>
    <xf numFmtId="0" fontId="50" fillId="33" borderId="19" xfId="0" applyFont="1" applyFill="1" applyBorder="1" applyAlignment="1">
      <alignment/>
    </xf>
    <xf numFmtId="174" fontId="0" fillId="33" borderId="13" xfId="46" applyNumberFormat="1" applyFont="1" applyFill="1" applyBorder="1" applyAlignment="1">
      <alignment horizontal="center" vertical="center"/>
    </xf>
    <xf numFmtId="175" fontId="0" fillId="33" borderId="12" xfId="46" applyNumberFormat="1" applyFont="1" applyFill="1" applyBorder="1" applyAlignment="1">
      <alignment/>
    </xf>
    <xf numFmtId="0" fontId="47" fillId="33" borderId="34" xfId="0" applyFont="1" applyFill="1" applyBorder="1" applyAlignment="1">
      <alignment horizontal="right"/>
    </xf>
    <xf numFmtId="2" fontId="0" fillId="33" borderId="35" xfId="0" applyNumberFormat="1" applyFill="1" applyBorder="1" applyAlignment="1">
      <alignment horizontal="left"/>
    </xf>
    <xf numFmtId="0" fontId="47" fillId="33" borderId="36" xfId="0" applyFont="1" applyFill="1" applyBorder="1" applyAlignment="1">
      <alignment horizontal="right"/>
    </xf>
    <xf numFmtId="174" fontId="0" fillId="0" borderId="12" xfId="0" applyNumberForma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9" fontId="0" fillId="0" borderId="20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51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left"/>
    </xf>
    <xf numFmtId="9" fontId="0" fillId="0" borderId="0" xfId="0" applyNumberFormat="1" applyAlignment="1">
      <alignment/>
    </xf>
    <xf numFmtId="0" fontId="43" fillId="33" borderId="31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32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2" fontId="0" fillId="33" borderId="37" xfId="0" applyNumberFormat="1" applyFill="1" applyBorder="1" applyAlignment="1">
      <alignment horizontal="left"/>
    </xf>
    <xf numFmtId="0" fontId="0" fillId="0" borderId="38" xfId="0" applyBorder="1" applyAlignment="1">
      <alignment/>
    </xf>
    <xf numFmtId="174" fontId="0" fillId="0" borderId="21" xfId="0" applyNumberFormat="1" applyFont="1" applyBorder="1" applyAlignment="1">
      <alignment horizontal="right"/>
    </xf>
    <xf numFmtId="0" fontId="35" fillId="0" borderId="0" xfId="44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49" fillId="0" borderId="39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53" fillId="0" borderId="15" xfId="0" applyFont="1" applyBorder="1" applyAlignment="1">
      <alignment horizontal="left"/>
    </xf>
    <xf numFmtId="0" fontId="53" fillId="0" borderId="40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1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123825</xdr:colOff>
      <xdr:row>0</xdr:row>
      <xdr:rowOff>0</xdr:rowOff>
    </xdr:from>
    <xdr:to>
      <xdr:col>21</xdr:col>
      <xdr:colOff>95250</xdr:colOff>
      <xdr:row>35</xdr:row>
      <xdr:rowOff>104775</xdr:rowOff>
    </xdr:to>
    <xdr:pic>
      <xdr:nvPicPr>
        <xdr:cNvPr id="1" name="Afbeelding 2" descr="max en aanw.dampspann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4848225" cy="710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39</xdr:row>
      <xdr:rowOff>114300</xdr:rowOff>
    </xdr:from>
    <xdr:to>
      <xdr:col>17</xdr:col>
      <xdr:colOff>171450</xdr:colOff>
      <xdr:row>44</xdr:row>
      <xdr:rowOff>161925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7877175"/>
          <a:ext cx="9534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chniekvoorhbo.nl/binaries/content/assets/standaardsites/hbo-bouwkunde/bouwfysica/9006951264_tabellenbijlage_zw_low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zoomScale="80" zoomScaleNormal="80" zoomScalePageLayoutView="0" workbookViewId="0" topLeftCell="A10">
      <selection activeCell="S42" sqref="S42"/>
    </sheetView>
  </sheetViews>
  <sheetFormatPr defaultColWidth="9.140625" defaultRowHeight="15"/>
  <cols>
    <col min="1" max="1" width="4.421875" style="0" customWidth="1"/>
    <col min="2" max="2" width="15.7109375" style="0" customWidth="1"/>
    <col min="3" max="3" width="8.8515625" style="0" customWidth="1"/>
    <col min="4" max="4" width="11.00390625" style="0" customWidth="1"/>
    <col min="5" max="5" width="11.28125" style="0" customWidth="1"/>
    <col min="6" max="6" width="7.8515625" style="0" customWidth="1"/>
    <col min="7" max="7" width="7.7109375" style="0" customWidth="1"/>
    <col min="8" max="8" width="7.8515625" style="0" customWidth="1"/>
    <col min="9" max="9" width="7.28125" style="0" customWidth="1"/>
    <col min="10" max="10" width="7.7109375" style="0" customWidth="1"/>
  </cols>
  <sheetData>
    <row r="2" spans="1:12" ht="21">
      <c r="A2" s="98" t="s">
        <v>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1">
      <c r="A3" s="98" t="s">
        <v>36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5" spans="1:13" ht="18.75">
      <c r="A5" s="21" t="s">
        <v>16</v>
      </c>
      <c r="B5" s="22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5">
      <c r="A6" s="25"/>
      <c r="B6" s="23"/>
      <c r="C6" s="26" t="s">
        <v>22</v>
      </c>
      <c r="D6" s="27" t="s">
        <v>17</v>
      </c>
      <c r="E6" s="28"/>
      <c r="F6" s="23"/>
      <c r="G6" s="26" t="s">
        <v>21</v>
      </c>
      <c r="H6" s="25"/>
      <c r="I6" s="29" t="s">
        <v>10</v>
      </c>
      <c r="J6" s="28"/>
      <c r="K6" s="25"/>
      <c r="L6" s="28"/>
      <c r="M6" s="24"/>
    </row>
    <row r="7" spans="1:13" ht="15">
      <c r="A7" s="10" t="s">
        <v>1</v>
      </c>
      <c r="B7" s="3"/>
      <c r="C7" s="14">
        <v>20</v>
      </c>
      <c r="D7" s="16">
        <v>0.13</v>
      </c>
      <c r="E7" s="11" t="s">
        <v>24</v>
      </c>
      <c r="F7" s="3"/>
      <c r="G7" s="78">
        <v>0.6</v>
      </c>
      <c r="H7" s="3"/>
      <c r="I7" s="14">
        <v>2340</v>
      </c>
      <c r="J7" s="11">
        <f>I7*G7</f>
        <v>1404</v>
      </c>
      <c r="K7" s="10"/>
      <c r="L7" s="11"/>
      <c r="M7" s="6"/>
    </row>
    <row r="8" spans="1:13" ht="15">
      <c r="A8" s="12" t="s">
        <v>4</v>
      </c>
      <c r="B8" s="1"/>
      <c r="C8" s="15">
        <v>-10</v>
      </c>
      <c r="D8" s="17">
        <v>0.04</v>
      </c>
      <c r="E8" s="13" t="s">
        <v>24</v>
      </c>
      <c r="F8" s="1"/>
      <c r="G8" s="79">
        <v>0.95</v>
      </c>
      <c r="H8" s="1"/>
      <c r="I8" s="15">
        <v>260</v>
      </c>
      <c r="J8" s="13">
        <f>I8*G8</f>
        <v>247</v>
      </c>
      <c r="K8" s="12"/>
      <c r="L8" s="13"/>
      <c r="M8" s="19"/>
    </row>
    <row r="9" spans="2:11" ht="15">
      <c r="B9" s="81" t="s">
        <v>25</v>
      </c>
      <c r="C9" s="82">
        <v>30</v>
      </c>
      <c r="H9" s="28"/>
      <c r="I9" t="s">
        <v>25</v>
      </c>
      <c r="J9" s="23">
        <f>J7-J8</f>
        <v>1157</v>
      </c>
      <c r="K9" t="s">
        <v>26</v>
      </c>
    </row>
    <row r="10" spans="1:12" ht="15">
      <c r="A10" s="101" t="s">
        <v>23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3"/>
    </row>
    <row r="11" spans="1:12" ht="15.75" thickBot="1">
      <c r="A11" s="104"/>
      <c r="B11" s="105"/>
      <c r="C11" s="105"/>
      <c r="D11" s="105"/>
      <c r="E11" s="106"/>
      <c r="F11" s="105"/>
      <c r="G11" s="106"/>
      <c r="H11" s="106"/>
      <c r="I11" s="105"/>
      <c r="J11" s="105"/>
      <c r="K11" s="105"/>
      <c r="L11" s="107"/>
    </row>
    <row r="12" spans="1:13" ht="16.5" thickBot="1">
      <c r="A12" s="55" t="s">
        <v>7</v>
      </c>
      <c r="B12" s="56" t="s">
        <v>0</v>
      </c>
      <c r="C12" s="57" t="s">
        <v>18</v>
      </c>
      <c r="D12" s="58" t="s">
        <v>19</v>
      </c>
      <c r="E12" s="59" t="s">
        <v>20</v>
      </c>
      <c r="F12" s="42" t="s">
        <v>8</v>
      </c>
      <c r="G12" s="47" t="s">
        <v>9</v>
      </c>
      <c r="H12" s="47" t="s">
        <v>11</v>
      </c>
      <c r="I12" s="30" t="s">
        <v>12</v>
      </c>
      <c r="J12" s="7" t="s">
        <v>13</v>
      </c>
      <c r="K12" s="43" t="s">
        <v>14</v>
      </c>
      <c r="L12" s="47" t="s">
        <v>15</v>
      </c>
      <c r="M12" s="44"/>
    </row>
    <row r="13" spans="1:13" ht="16.5" thickBot="1">
      <c r="A13" s="84"/>
      <c r="B13" s="85"/>
      <c r="C13" s="86"/>
      <c r="D13" s="87"/>
      <c r="E13" s="88"/>
      <c r="F13" s="89"/>
      <c r="G13" s="90"/>
      <c r="H13" s="90"/>
      <c r="I13" s="44"/>
      <c r="J13" s="91"/>
      <c r="K13" s="92"/>
      <c r="L13" s="90"/>
      <c r="M13" s="89"/>
    </row>
    <row r="14" spans="1:12" ht="15">
      <c r="A14" s="60"/>
      <c r="B14" s="61" t="s">
        <v>1</v>
      </c>
      <c r="C14" s="62"/>
      <c r="D14" s="63"/>
      <c r="E14" s="64"/>
      <c r="F14" s="3"/>
      <c r="G14" s="48">
        <f>C7</f>
        <v>20</v>
      </c>
      <c r="H14" s="51">
        <v>2340</v>
      </c>
      <c r="I14" s="33"/>
      <c r="J14" s="18"/>
      <c r="K14" s="36"/>
      <c r="L14" s="48">
        <f>J7</f>
        <v>1404</v>
      </c>
    </row>
    <row r="15" spans="1:12" ht="15">
      <c r="A15" s="60"/>
      <c r="B15" s="61" t="s">
        <v>3</v>
      </c>
      <c r="C15" s="62"/>
      <c r="D15" s="65"/>
      <c r="E15" s="66">
        <v>0.13</v>
      </c>
      <c r="F15" s="31">
        <f>(E15/E$22)*G$21</f>
        <v>0.564</v>
      </c>
      <c r="G15" s="49">
        <f>G14-F15</f>
        <v>19.4</v>
      </c>
      <c r="H15" s="52">
        <v>2253</v>
      </c>
      <c r="I15" s="33"/>
      <c r="J15" s="18"/>
      <c r="K15" s="36"/>
      <c r="L15" s="49">
        <f>J7</f>
        <v>1404</v>
      </c>
    </row>
    <row r="16" spans="1:12" ht="15">
      <c r="A16" s="60">
        <v>1</v>
      </c>
      <c r="B16" s="61" t="s">
        <v>41</v>
      </c>
      <c r="C16" s="67">
        <v>0.018</v>
      </c>
      <c r="D16" s="65">
        <v>0.24</v>
      </c>
      <c r="E16" s="66">
        <f>C16/D16</f>
        <v>0.075</v>
      </c>
      <c r="F16" s="31">
        <f>(E16/E$22)*G$21</f>
        <v>0.325</v>
      </c>
      <c r="G16" s="49">
        <f>G15-F16</f>
        <v>19.1</v>
      </c>
      <c r="H16" s="52">
        <v>2212</v>
      </c>
      <c r="I16" s="45">
        <v>25</v>
      </c>
      <c r="J16" s="76">
        <f>C16*I16</f>
        <v>0.45</v>
      </c>
      <c r="K16" s="37">
        <f>J16/J21*J9</f>
        <v>592.32</v>
      </c>
      <c r="L16" s="49">
        <f>L15-K16</f>
        <v>811.7</v>
      </c>
    </row>
    <row r="17" spans="1:13" ht="15">
      <c r="A17" s="60">
        <v>2</v>
      </c>
      <c r="B17" s="61" t="s">
        <v>40</v>
      </c>
      <c r="C17" s="68">
        <v>0.19</v>
      </c>
      <c r="D17" s="65">
        <v>0.031</v>
      </c>
      <c r="E17" s="66">
        <f>C17/D17</f>
        <v>6.129</v>
      </c>
      <c r="F17" s="31">
        <f>(E17/E$22)*G$21</f>
        <v>26.571</v>
      </c>
      <c r="G17" s="49">
        <f>G16-F17</f>
        <v>-7.5</v>
      </c>
      <c r="H17" s="52">
        <v>323</v>
      </c>
      <c r="I17" s="45">
        <v>1.5</v>
      </c>
      <c r="J17" s="76">
        <f>C17*I17</f>
        <v>0.285</v>
      </c>
      <c r="K17" s="37">
        <f>J17/J21*J9</f>
        <v>375.14</v>
      </c>
      <c r="L17" s="49">
        <f>L16-K17</f>
        <v>436.6</v>
      </c>
      <c r="M17" s="80"/>
    </row>
    <row r="18" spans="1:12" ht="15">
      <c r="A18" s="60">
        <v>3</v>
      </c>
      <c r="B18" s="61" t="s">
        <v>42</v>
      </c>
      <c r="C18" s="68">
        <v>0.012</v>
      </c>
      <c r="D18" s="65">
        <v>0.022</v>
      </c>
      <c r="E18" s="66">
        <f>C18/D18</f>
        <v>0.5455</v>
      </c>
      <c r="F18" s="31">
        <f>(E18/E$22)*G$21</f>
        <v>2.365</v>
      </c>
      <c r="G18" s="49">
        <f>G17-F18</f>
        <v>-9.9</v>
      </c>
      <c r="H18" s="52">
        <v>261</v>
      </c>
      <c r="I18" s="45">
        <v>12</v>
      </c>
      <c r="J18" s="76">
        <f>C18*I18</f>
        <v>0.144</v>
      </c>
      <c r="K18" s="37">
        <f>J18/J21*J9</f>
        <v>189.54</v>
      </c>
      <c r="L18" s="49">
        <f>L17-K18</f>
        <v>247.1</v>
      </c>
    </row>
    <row r="19" spans="1:12" ht="15">
      <c r="A19" s="60"/>
      <c r="B19" s="61" t="s">
        <v>2</v>
      </c>
      <c r="C19" s="68"/>
      <c r="D19" s="65"/>
      <c r="E19" s="66">
        <v>0.04</v>
      </c>
      <c r="F19" s="31">
        <f>(E19/E$22)*G$21</f>
        <v>0.173</v>
      </c>
      <c r="G19" s="49">
        <f>G18-F19</f>
        <v>-10.1</v>
      </c>
      <c r="H19" s="52">
        <v>257</v>
      </c>
      <c r="I19" s="45"/>
      <c r="J19" s="20"/>
      <c r="K19" s="38"/>
      <c r="L19" s="49">
        <v>247</v>
      </c>
    </row>
    <row r="20" spans="1:12" ht="15.75" thickBot="1">
      <c r="A20" s="69"/>
      <c r="B20" s="70" t="s">
        <v>4</v>
      </c>
      <c r="C20" s="71"/>
      <c r="D20" s="63"/>
      <c r="E20" s="72"/>
      <c r="F20" s="32"/>
      <c r="G20" s="50">
        <f>C8</f>
        <v>-10</v>
      </c>
      <c r="H20" s="53">
        <v>260</v>
      </c>
      <c r="I20" s="34"/>
      <c r="J20" s="19"/>
      <c r="K20" s="39"/>
      <c r="L20" s="50">
        <f>J8</f>
        <v>247</v>
      </c>
    </row>
    <row r="21" spans="1:12" ht="16.5" thickBot="1">
      <c r="A21" s="2"/>
      <c r="B21" s="3"/>
      <c r="C21" s="3"/>
      <c r="D21" s="73" t="s">
        <v>5</v>
      </c>
      <c r="E21" s="74">
        <f>SUM(E16:E18)</f>
        <v>6.75</v>
      </c>
      <c r="F21" s="95">
        <f>SUM(F15:F20)</f>
        <v>29.998</v>
      </c>
      <c r="G21" s="35">
        <f>G14+(-G20)</f>
        <v>30</v>
      </c>
      <c r="H21" s="54"/>
      <c r="I21" s="28"/>
      <c r="J21" s="77">
        <f>J16+J17+J18</f>
        <v>0.879</v>
      </c>
      <c r="K21" s="40">
        <f>K16+K17+K18</f>
        <v>1157</v>
      </c>
      <c r="L21" s="41"/>
    </row>
    <row r="22" spans="1:5" ht="16.5" thickBot="1">
      <c r="A22" s="2"/>
      <c r="B22" s="4"/>
      <c r="C22" s="5"/>
      <c r="D22" s="75" t="s">
        <v>6</v>
      </c>
      <c r="E22" s="93">
        <f>SUM(E15:E19)</f>
        <v>6.92</v>
      </c>
    </row>
    <row r="23" spans="1:5" ht="15.75">
      <c r="A23" s="2"/>
      <c r="B23" s="4"/>
      <c r="C23" s="5"/>
      <c r="D23" s="3"/>
      <c r="E23" s="94"/>
    </row>
    <row r="24" spans="1:5" ht="15.75">
      <c r="A24" s="2" t="s">
        <v>29</v>
      </c>
      <c r="B24" s="4"/>
      <c r="C24" s="5"/>
      <c r="D24" s="3"/>
      <c r="E24" s="3"/>
    </row>
    <row r="25" spans="1:5" ht="15.75">
      <c r="A25" s="2" t="s">
        <v>30</v>
      </c>
      <c r="B25" s="4"/>
      <c r="C25" s="5"/>
      <c r="D25" s="3"/>
      <c r="E25" s="3"/>
    </row>
    <row r="26" spans="1:7" ht="15">
      <c r="A26" s="108" t="s">
        <v>31</v>
      </c>
      <c r="B26" s="109"/>
      <c r="C26" s="109"/>
      <c r="D26" s="109"/>
      <c r="E26" s="109"/>
      <c r="F26" s="109"/>
      <c r="G26" s="109"/>
    </row>
    <row r="27" spans="1:7" ht="15">
      <c r="A27" s="100" t="s">
        <v>32</v>
      </c>
      <c r="B27" s="100"/>
      <c r="C27" s="100"/>
      <c r="D27" s="100"/>
      <c r="E27" s="100"/>
      <c r="F27" s="100"/>
      <c r="G27" s="100"/>
    </row>
    <row r="28" spans="1:7" ht="15.75">
      <c r="A28" s="110" t="s">
        <v>33</v>
      </c>
      <c r="B28" s="111"/>
      <c r="C28" s="111"/>
      <c r="D28" s="111"/>
      <c r="E28" s="111"/>
      <c r="F28" s="111"/>
      <c r="G28" s="111"/>
    </row>
    <row r="29" spans="1:10" ht="15">
      <c r="A29" s="100" t="s">
        <v>38</v>
      </c>
      <c r="B29" s="100"/>
      <c r="C29" s="100"/>
      <c r="D29" s="100"/>
      <c r="E29" s="100"/>
      <c r="F29" s="100"/>
      <c r="G29" s="100"/>
      <c r="J29" s="46"/>
    </row>
    <row r="30" spans="1:7" ht="15">
      <c r="A30" s="100" t="s">
        <v>27</v>
      </c>
      <c r="B30" s="100"/>
      <c r="C30" s="100"/>
      <c r="D30" s="100"/>
      <c r="E30" s="100"/>
      <c r="F30" s="100"/>
      <c r="G30" s="100"/>
    </row>
    <row r="31" spans="1:7" ht="15">
      <c r="A31" s="99" t="s">
        <v>28</v>
      </c>
      <c r="B31" s="100"/>
      <c r="C31" s="100"/>
      <c r="D31" s="100"/>
      <c r="E31" s="100"/>
      <c r="F31" s="100"/>
      <c r="G31" s="100"/>
    </row>
    <row r="32" spans="1:7" ht="15">
      <c r="A32" s="100" t="s">
        <v>34</v>
      </c>
      <c r="B32" s="100"/>
      <c r="C32" s="100"/>
      <c r="D32" s="100"/>
      <c r="E32" s="100"/>
      <c r="F32" s="100"/>
      <c r="G32" s="100"/>
    </row>
    <row r="33" spans="1:7" ht="15">
      <c r="A33" s="100" t="s">
        <v>39</v>
      </c>
      <c r="B33" s="100"/>
      <c r="C33" s="100"/>
      <c r="D33" s="100"/>
      <c r="E33" s="100"/>
      <c r="F33" s="100"/>
      <c r="G33" s="100"/>
    </row>
    <row r="35" spans="1:16" ht="15">
      <c r="A35" s="96" t="s">
        <v>35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ht="15">
      <c r="F36" s="83"/>
    </row>
  </sheetData>
  <sheetProtection/>
  <mergeCells count="12">
    <mergeCell ref="A29:G29"/>
    <mergeCell ref="A30:G30"/>
    <mergeCell ref="A35:P35"/>
    <mergeCell ref="A2:L2"/>
    <mergeCell ref="A3:L3"/>
    <mergeCell ref="A31:G31"/>
    <mergeCell ref="A32:G32"/>
    <mergeCell ref="A33:G33"/>
    <mergeCell ref="A10:L11"/>
    <mergeCell ref="A26:G26"/>
    <mergeCell ref="A27:G27"/>
    <mergeCell ref="A28:G28"/>
  </mergeCells>
  <hyperlinks>
    <hyperlink ref="A35" r:id="rId1" display="http://techniekvoorhbo.nl/binaries/content/assets/standaardsites/hbo-bouwkunde/bouwfysica/9006951264_tabellenbijlage_zw_low.pdf"/>
  </hyperlinks>
  <printOptions gridLines="1"/>
  <pageMargins left="1.5748031496062993" right="0.7086614173228347" top="0.9448818897637796" bottom="0.7480314960629921" header="0.31496062992125984" footer="0.31496062992125984"/>
  <pageSetup horizontalDpi="300" verticalDpi="300" orientation="landscape" paperSize="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Zietsma</dc:creator>
  <cp:keywords/>
  <dc:description/>
  <cp:lastModifiedBy>Wietske</cp:lastModifiedBy>
  <cp:lastPrinted>2019-05-23T08:12:19Z</cp:lastPrinted>
  <dcterms:created xsi:type="dcterms:W3CDTF">2009-01-23T10:09:12Z</dcterms:created>
  <dcterms:modified xsi:type="dcterms:W3CDTF">2019-05-23T08:12:52Z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onnenLabel">
    <vt:lpwstr/>
  </property>
  <property fmtid="{D5CDD505-2E9C-101B-9397-08002B2CF9AE}" pid="3" name="display_urn:schemas-microsoft-com:office:office#Editor">
    <vt:lpwstr>Beh-Arjen van der Meulen</vt:lpwstr>
  </property>
  <property fmtid="{D5CDD505-2E9C-101B-9397-08002B2CF9AE}" pid="4" name="Order">
    <vt:lpwstr>100.000000000000</vt:lpwstr>
  </property>
  <property fmtid="{D5CDD505-2E9C-101B-9397-08002B2CF9AE}" pid="5" name="display_urn:schemas-microsoft-com:office:office#Author">
    <vt:lpwstr>J. Zietsma</vt:lpwstr>
  </property>
  <property fmtid="{D5CDD505-2E9C-101B-9397-08002B2CF9AE}" pid="6" name="ad67193b523f41678fdc6ccb31cbbd78">
    <vt:lpwstr/>
  </property>
  <property fmtid="{D5CDD505-2E9C-101B-9397-08002B2CF9AE}" pid="7" name="xd_Signature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SharedWithUsers">
    <vt:lpwstr/>
  </property>
  <property fmtid="{D5CDD505-2E9C-101B-9397-08002B2CF9AE}" pid="12" name="TaxCatchAll">
    <vt:lpwstr/>
  </property>
  <property fmtid="{D5CDD505-2E9C-101B-9397-08002B2CF9AE}" pid="13" name="_ip_UnifiedCompliancePolicyUIAction">
    <vt:lpwstr/>
  </property>
  <property fmtid="{D5CDD505-2E9C-101B-9397-08002B2CF9AE}" pid="14" name="_ip_UnifiedCompliancePolicyProperties">
    <vt:lpwstr/>
  </property>
</Properties>
</file>